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69" i="1" s="1"/>
  <c r="E76" i="1"/>
  <c r="E75" i="1"/>
  <c r="E77" i="1" s="1"/>
  <c r="E64" i="1"/>
  <c r="E65" i="1"/>
  <c r="E63" i="1"/>
  <c r="E62" i="1"/>
  <c r="E61" i="1" s="1"/>
  <c r="E58" i="1"/>
  <c r="E59" i="1"/>
  <c r="E60" i="1"/>
  <c r="E57" i="1"/>
  <c r="E56" i="1" s="1"/>
  <c r="E49" i="1"/>
  <c r="E50" i="1"/>
  <c r="E51" i="1"/>
  <c r="E52" i="1"/>
  <c r="E47" i="1" s="1"/>
  <c r="E53" i="1"/>
  <c r="E54" i="1"/>
  <c r="E55" i="1"/>
  <c r="E48" i="1"/>
  <c r="E40" i="1"/>
  <c r="E39" i="1"/>
  <c r="E38" i="1"/>
  <c r="E37" i="1"/>
  <c r="E36" i="1"/>
  <c r="E31" i="1"/>
  <c r="E29" i="1" s="1"/>
  <c r="E32" i="1"/>
  <c r="E33" i="1"/>
  <c r="E34" i="1"/>
  <c r="E35" i="1"/>
  <c r="E30" i="1"/>
  <c r="E19" i="1"/>
  <c r="E20" i="1"/>
  <c r="E21" i="1"/>
  <c r="E22" i="1"/>
  <c r="E17" i="1" s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7" i="1"/>
  <c r="H56" i="1"/>
  <c r="H49" i="1"/>
  <c r="H47" i="1" s="1"/>
  <c r="H50" i="1"/>
  <c r="H51" i="1"/>
  <c r="H52" i="1"/>
  <c r="H53" i="1"/>
  <c r="H54" i="1"/>
  <c r="H55" i="1"/>
  <c r="H48" i="1"/>
  <c r="H39" i="1"/>
  <c r="H38" i="1"/>
  <c r="H37" i="1"/>
  <c r="H36" i="1"/>
  <c r="H31" i="1"/>
  <c r="H32" i="1"/>
  <c r="H33" i="1"/>
  <c r="H34" i="1"/>
  <c r="H35" i="1"/>
  <c r="H30" i="1"/>
  <c r="H19" i="1"/>
  <c r="H20" i="1"/>
  <c r="H17" i="1" s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F67" i="1" s="1"/>
  <c r="G56" i="1"/>
  <c r="G67" i="1" s="1"/>
  <c r="D47" i="1"/>
  <c r="D67" i="1" s="1"/>
  <c r="F47" i="1"/>
  <c r="G47" i="1"/>
  <c r="C61" i="1"/>
  <c r="C56" i="1"/>
  <c r="C47" i="1"/>
  <c r="C67" i="1"/>
  <c r="D38" i="1"/>
  <c r="F38" i="1"/>
  <c r="F42" i="1" s="1"/>
  <c r="G38" i="1"/>
  <c r="D36" i="1"/>
  <c r="F36" i="1"/>
  <c r="G36" i="1"/>
  <c r="D29" i="1"/>
  <c r="F29" i="1"/>
  <c r="G29" i="1"/>
  <c r="D17" i="1"/>
  <c r="D42" i="1" s="1"/>
  <c r="D72" i="1" s="1"/>
  <c r="F17" i="1"/>
  <c r="G17" i="1"/>
  <c r="G42" i="1" s="1"/>
  <c r="G72" i="1" s="1"/>
  <c r="C38" i="1"/>
  <c r="C36" i="1"/>
  <c r="C42" i="1" s="1"/>
  <c r="C72" i="1" s="1"/>
  <c r="C29" i="1"/>
  <c r="C17" i="1"/>
  <c r="H77" i="1"/>
  <c r="H29" i="1"/>
  <c r="E67" i="1" l="1"/>
  <c r="E42" i="1"/>
  <c r="H67" i="1"/>
  <c r="F72" i="1"/>
  <c r="H42" i="1"/>
  <c r="H44" i="1" l="1"/>
  <c r="H72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<sst xmlns="http://schemas.openxmlformats.org/spreadsheetml/2006/main" count="75" uniqueCount="75">
  <si>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</si>
  <si>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</si>
  <si>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</si>
  <si>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</si>
  <si>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</si>
  <si>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</si>
  <si>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</si>
  <si>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</si>
  <si>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</si>
  <si>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</si>
  <si>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</si>
  <si>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</si>
  <si>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</si>
  <si>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</si>
  <si>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</si>
  <si>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</si>
  <si>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</si>
  <si>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</si>
  <si>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</si>
  <si>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</si>
  <si>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</si>
  <si>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</si>
  <si>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</si>
  <si>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</si>
  <si>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</si>
  <si>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</si>
  <si>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</si>
  <si>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</si>
  <si>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</si>
  <si>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</si>
  <si>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</si>
  <si>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</si>
  <si>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</si>
  <si>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</si>
  <si>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</si>
  <si>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</si>
  <si>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</si>
  <si>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</si>
  <si>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</si>
  <si>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</si>
  <si>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</si>
  <si>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</si>
  <si>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</si>
  <si>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</si>
  <si>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</si>
  <si>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</si>
  <si>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</si>
  <si>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</si>
  <si>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</si>
  <si>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</si>
  <si>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</si>
  <si>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</si>
  <si>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</si>
  <si>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</si>
  <si>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</si>
  <si>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</si>
  <si>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</si>
  <si>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</si>
  <si>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</si>
  <si>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</si>
  <si>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</si>
  <si>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</si>
  <si>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</si>
  <si>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</si>
  <si>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</si>
  <si>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</si>
  <si>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</si>
  <si>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</si>
  <si>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</si>
  <si>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</si>
  <si>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</si>
  <si>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</si>
  <si>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</si>
  <si>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NOPALA DE VILLAGRAN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</si>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</sst>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justify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85725</xdr:rowOff>
    </xdr:from>
    <xdr:to>
      <xdr:col>7</xdr:col>
      <xdr:colOff>742950</xdr:colOff>
      <xdr:row>86</xdr:row>
      <xdr:rowOff>57150</xdr:rowOff>
    </xdr:to>
    <xdr:sp macro="" textlink="">
      <xdr:nvSpPr>
        <xdr:cNvPr id="2" name="Cuadro de texto 1"/>
        <xdr:cNvSpPr txBox="1"/>
      </xdr:nvSpPr>
      <xdr:spPr>
        <a:xfrm>
          <a:off x="142875" y="17297400"/>
          <a:ext cx="862965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7</xdr:col>
      <xdr:colOff>189546</xdr:colOff>
      <xdr:row>82</xdr:row>
      <xdr:rowOff>43180</xdr:rowOff>
    </xdr:to>
    <xdr:sp macro="" textlink="">
      <xdr:nvSpPr>
        <xdr:cNvPr id="3" name="Cuadro de texto 2"/>
        <xdr:cNvSpPr txBox="1"/>
      </xdr:nvSpPr>
      <xdr:spPr>
        <a:xfrm>
          <a:off x="142875" y="16887825"/>
          <a:ext cx="8076246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809625</xdr:colOff>
      <xdr:row>88</xdr:row>
      <xdr:rowOff>38100</xdr:rowOff>
    </xdr:from>
    <xdr:to>
      <xdr:col>2</xdr:col>
      <xdr:colOff>646709</xdr:colOff>
      <xdr:row>94</xdr:row>
      <xdr:rowOff>111095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952500" y="18221325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2344643</xdr:colOff>
      <xdr:row>95</xdr:row>
      <xdr:rowOff>66391</xdr:rowOff>
    </xdr:from>
    <xdr:to>
      <xdr:col>5</xdr:col>
      <xdr:colOff>540631</xdr:colOff>
      <xdr:row>102</xdr:row>
      <xdr:rowOff>16509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487518" y="19383091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897659</xdr:colOff>
      <xdr:row>88</xdr:row>
      <xdr:rowOff>79203</xdr:rowOff>
    </xdr:from>
    <xdr:to>
      <xdr:col>7</xdr:col>
      <xdr:colOff>49646</xdr:colOff>
      <xdr:row>95</xdr:row>
      <xdr:rowOff>10190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6031634" y="18262428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0" activePane="bottomLeft" state="frozen"/>
      <selection pane="bottomLeft" activeCell="H103" sqref="H10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73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74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4"/>
      <c r="C6" s="40" t="s">
        <v>2</v>
      </c>
      <c r="D6" s="41"/>
      <c r="E6" s="41"/>
      <c r="F6" s="41"/>
      <c r="G6" s="42"/>
      <c r="H6" s="43" t="s">
        <v>3</v>
      </c>
    </row>
    <row r="7" spans="2:8" x14ac:dyDescent="0.2">
      <c r="B7" s="5" t="s">
        <v>4</v>
      </c>
      <c r="C7" s="43" t="s">
        <v>6</v>
      </c>
      <c r="D7" s="46" t="s">
        <v>7</v>
      </c>
      <c r="E7" s="43" t="s">
        <v>8</v>
      </c>
      <c r="F7" s="43" t="s">
        <v>9</v>
      </c>
      <c r="G7" s="43" t="s">
        <v>10</v>
      </c>
      <c r="H7" s="44"/>
    </row>
    <row r="8" spans="2:8" ht="13.5" thickBot="1" x14ac:dyDescent="0.25">
      <c r="B8" s="6" t="s">
        <v>5</v>
      </c>
      <c r="C8" s="45"/>
      <c r="D8" s="47"/>
      <c r="E8" s="45"/>
      <c r="F8" s="45"/>
      <c r="G8" s="45"/>
      <c r="H8" s="45"/>
    </row>
    <row r="9" spans="2:8" x14ac:dyDescent="0.2">
      <c r="B9" s="7" t="s">
        <v>11</v>
      </c>
      <c r="C9" s="17"/>
      <c r="D9" s="18"/>
      <c r="E9" s="17"/>
      <c r="F9" s="18"/>
      <c r="G9" s="18"/>
      <c r="H9" s="17"/>
    </row>
    <row r="10" spans="2:8" x14ac:dyDescent="0.2">
      <c r="B10" s="9" t="s">
        <v>12</v>
      </c>
      <c r="C10" s="17">
        <v>2882525.52</v>
      </c>
      <c r="D10" s="18">
        <v>0</v>
      </c>
      <c r="E10" s="17">
        <f>C10+D10</f>
        <v>2882525.52</v>
      </c>
      <c r="F10" s="18">
        <v>3606755.23</v>
      </c>
      <c r="G10" s="18">
        <v>3606755.23</v>
      </c>
      <c r="H10" s="17">
        <f>G10-C10</f>
        <v>724229.71</v>
      </c>
    </row>
    <row r="11" spans="2:8" x14ac:dyDescent="0.2">
      <c r="B11" s="9" t="s">
        <v>13</v>
      </c>
      <c r="C11" s="17"/>
      <c r="D11" s="18"/>
      <c r="E11" s="17">
        <f t="shared" ref="E11:E40" si="0">C11+D11</f>
        <v>0</v>
      </c>
      <c r="F11" s="18"/>
      <c r="G11" s="18"/>
      <c r="H11" s="17">
        <f t="shared" ref="H11:H16" si="1">G11-C11</f>
        <v>0</v>
      </c>
    </row>
    <row r="12" spans="2:8" x14ac:dyDescent="0.2">
      <c r="B12" s="9" t="s">
        <v>14</v>
      </c>
      <c r="C12" s="17"/>
      <c r="D12" s="18"/>
      <c r="E12" s="17">
        <f t="shared" si="0"/>
        <v>0</v>
      </c>
      <c r="F12" s="18"/>
      <c r="G12" s="18"/>
      <c r="H12" s="17">
        <f t="shared" si="1"/>
        <v>0</v>
      </c>
    </row>
    <row r="13" spans="2:8" x14ac:dyDescent="0.2">
      <c r="B13" s="9" t="s">
        <v>15</v>
      </c>
      <c r="C13" s="17">
        <v>9755038.2599999998</v>
      </c>
      <c r="D13" s="18">
        <v>0</v>
      </c>
      <c r="E13" s="17">
        <f t="shared" si="0"/>
        <v>9755038.2599999998</v>
      </c>
      <c r="F13" s="18">
        <v>1527918.56</v>
      </c>
      <c r="G13" s="18">
        <v>1527918.56</v>
      </c>
      <c r="H13" s="17">
        <f t="shared" si="1"/>
        <v>-8227119.6999999993</v>
      </c>
    </row>
    <row r="14" spans="2:8" x14ac:dyDescent="0.2">
      <c r="B14" s="9" t="s">
        <v>16</v>
      </c>
      <c r="C14" s="17">
        <v>244560</v>
      </c>
      <c r="D14" s="18">
        <v>0</v>
      </c>
      <c r="E14" s="17">
        <f t="shared" si="0"/>
        <v>244560</v>
      </c>
      <c r="F14" s="18">
        <v>115972.4</v>
      </c>
      <c r="G14" s="18">
        <v>115972.4</v>
      </c>
      <c r="H14" s="17">
        <f t="shared" si="1"/>
        <v>-128587.6</v>
      </c>
    </row>
    <row r="15" spans="2:8" x14ac:dyDescent="0.2">
      <c r="B15" s="9" t="s">
        <v>17</v>
      </c>
      <c r="C15" s="17">
        <v>69527.5</v>
      </c>
      <c r="D15" s="18">
        <v>0</v>
      </c>
      <c r="E15" s="17">
        <f t="shared" si="0"/>
        <v>69527.5</v>
      </c>
      <c r="F15" s="18">
        <v>65845.100000000006</v>
      </c>
      <c r="G15" s="18">
        <v>65845.100000000006</v>
      </c>
      <c r="H15" s="17">
        <f t="shared" si="1"/>
        <v>-3682.3999999999942</v>
      </c>
    </row>
    <row r="16" spans="2:8" x14ac:dyDescent="0.2">
      <c r="B16" s="9" t="s">
        <v>70</v>
      </c>
      <c r="C16" s="17">
        <v>0</v>
      </c>
      <c r="D16" s="18">
        <v>0</v>
      </c>
      <c r="E16" s="17">
        <f t="shared" si="0"/>
        <v>0</v>
      </c>
      <c r="F16" s="18">
        <v>5326.39</v>
      </c>
      <c r="G16" s="18">
        <v>5326.39</v>
      </c>
      <c r="H16" s="17">
        <f t="shared" si="1"/>
        <v>5326.39</v>
      </c>
    </row>
    <row r="17" spans="2:8" ht="25.5" x14ac:dyDescent="0.2">
      <c r="B17" s="13" t="s">
        <v>68</v>
      </c>
      <c r="C17" s="17">
        <f t="shared" ref="C17:H17" si="2">SUM(C18:C28)</f>
        <v>57763614</v>
      </c>
      <c r="D17" s="19">
        <f t="shared" si="2"/>
        <v>0</v>
      </c>
      <c r="E17" s="19">
        <f t="shared" si="2"/>
        <v>57763614</v>
      </c>
      <c r="F17" s="19">
        <f t="shared" si="2"/>
        <v>12958183.4</v>
      </c>
      <c r="G17" s="19">
        <f t="shared" si="2"/>
        <v>12958183.4</v>
      </c>
      <c r="H17" s="19">
        <f t="shared" si="2"/>
        <v>-44805430.600000001</v>
      </c>
    </row>
    <row r="18" spans="2:8" x14ac:dyDescent="0.2">
      <c r="B18" s="10" t="s">
        <v>18</v>
      </c>
      <c r="C18" s="17">
        <v>39654550</v>
      </c>
      <c r="D18" s="18">
        <v>0</v>
      </c>
      <c r="E18" s="17">
        <f t="shared" si="0"/>
        <v>39654550</v>
      </c>
      <c r="F18" s="18">
        <v>8370899.5599999996</v>
      </c>
      <c r="G18" s="18">
        <v>8370899.5599999996</v>
      </c>
      <c r="H18" s="17">
        <f>G18-C18</f>
        <v>-31283650.440000001</v>
      </c>
    </row>
    <row r="19" spans="2:8" x14ac:dyDescent="0.2">
      <c r="B19" s="10" t="s">
        <v>19</v>
      </c>
      <c r="C19" s="17">
        <v>14180392</v>
      </c>
      <c r="D19" s="18">
        <v>0</v>
      </c>
      <c r="E19" s="17">
        <f t="shared" si="0"/>
        <v>14180392</v>
      </c>
      <c r="F19" s="18">
        <v>3652811.38</v>
      </c>
      <c r="G19" s="18">
        <v>3652811.38</v>
      </c>
      <c r="H19" s="17">
        <f t="shared" ref="H19:H40" si="3">G19-C19</f>
        <v>-10527580.620000001</v>
      </c>
    </row>
    <row r="20" spans="2:8" x14ac:dyDescent="0.2">
      <c r="B20" s="10" t="s">
        <v>20</v>
      </c>
      <c r="C20" s="17">
        <v>1766042</v>
      </c>
      <c r="D20" s="18">
        <v>0</v>
      </c>
      <c r="E20" s="17">
        <f t="shared" si="0"/>
        <v>1766042</v>
      </c>
      <c r="F20" s="18">
        <v>448654.39</v>
      </c>
      <c r="G20" s="18">
        <v>448654.39</v>
      </c>
      <c r="H20" s="17">
        <f t="shared" si="3"/>
        <v>-1317387.6099999999</v>
      </c>
    </row>
    <row r="21" spans="2:8" x14ac:dyDescent="0.2">
      <c r="B21" s="10" t="s">
        <v>21</v>
      </c>
      <c r="C21" s="17">
        <v>506984</v>
      </c>
      <c r="D21" s="18">
        <v>0</v>
      </c>
      <c r="E21" s="17">
        <f t="shared" si="0"/>
        <v>506984</v>
      </c>
      <c r="F21" s="18">
        <v>96797.58</v>
      </c>
      <c r="G21" s="18">
        <v>96797.58</v>
      </c>
      <c r="H21" s="17">
        <f t="shared" si="3"/>
        <v>-410186.42</v>
      </c>
    </row>
    <row r="22" spans="2:8" x14ac:dyDescent="0.2">
      <c r="B22" s="10" t="s">
        <v>22</v>
      </c>
      <c r="C22" s="17"/>
      <c r="D22" s="18"/>
      <c r="E22" s="17">
        <f t="shared" si="0"/>
        <v>0</v>
      </c>
      <c r="F22" s="18"/>
      <c r="G22" s="18"/>
      <c r="H22" s="17">
        <f t="shared" si="3"/>
        <v>0</v>
      </c>
    </row>
    <row r="23" spans="2:8" ht="25.5" x14ac:dyDescent="0.2">
      <c r="B23" s="11" t="s">
        <v>23</v>
      </c>
      <c r="C23" s="17">
        <v>675665</v>
      </c>
      <c r="D23" s="18">
        <v>0</v>
      </c>
      <c r="E23" s="17">
        <f t="shared" si="0"/>
        <v>675665</v>
      </c>
      <c r="F23" s="18">
        <v>216549.32</v>
      </c>
      <c r="G23" s="18">
        <v>216549.32</v>
      </c>
      <c r="H23" s="17">
        <f t="shared" si="3"/>
        <v>-459115.68</v>
      </c>
    </row>
    <row r="24" spans="2:8" ht="25.5" x14ac:dyDescent="0.2">
      <c r="B24" s="11" t="s">
        <v>24</v>
      </c>
      <c r="C24" s="17"/>
      <c r="D24" s="18"/>
      <c r="E24" s="17">
        <f t="shared" si="0"/>
        <v>0</v>
      </c>
      <c r="F24" s="18"/>
      <c r="G24" s="18"/>
      <c r="H24" s="17">
        <f t="shared" si="3"/>
        <v>0</v>
      </c>
    </row>
    <row r="25" spans="2:8" x14ac:dyDescent="0.2">
      <c r="B25" s="10" t="s">
        <v>25</v>
      </c>
      <c r="C25" s="17"/>
      <c r="D25" s="18"/>
      <c r="E25" s="17">
        <f t="shared" si="0"/>
        <v>0</v>
      </c>
      <c r="F25" s="18"/>
      <c r="G25" s="18"/>
      <c r="H25" s="17">
        <f t="shared" si="3"/>
        <v>0</v>
      </c>
    </row>
    <row r="26" spans="2:8" x14ac:dyDescent="0.2">
      <c r="B26" s="10" t="s">
        <v>26</v>
      </c>
      <c r="C26" s="17">
        <v>979981</v>
      </c>
      <c r="D26" s="18">
        <v>0</v>
      </c>
      <c r="E26" s="17">
        <f t="shared" si="0"/>
        <v>979981</v>
      </c>
      <c r="F26" s="18">
        <v>172471.17</v>
      </c>
      <c r="G26" s="18">
        <v>172471.17</v>
      </c>
      <c r="H26" s="17">
        <f t="shared" si="3"/>
        <v>-807509.83</v>
      </c>
    </row>
    <row r="27" spans="2:8" x14ac:dyDescent="0.2">
      <c r="B27" s="10" t="s">
        <v>27</v>
      </c>
      <c r="C27" s="17"/>
      <c r="D27" s="18"/>
      <c r="E27" s="17">
        <f t="shared" si="0"/>
        <v>0</v>
      </c>
      <c r="F27" s="18"/>
      <c r="G27" s="18"/>
      <c r="H27" s="17">
        <f t="shared" si="3"/>
        <v>0</v>
      </c>
    </row>
    <row r="28" spans="2:8" ht="25.5" x14ac:dyDescent="0.2">
      <c r="B28" s="11" t="s">
        <v>28</v>
      </c>
      <c r="C28" s="17"/>
      <c r="D28" s="18"/>
      <c r="E28" s="17">
        <f t="shared" si="0"/>
        <v>0</v>
      </c>
      <c r="F28" s="18"/>
      <c r="G28" s="18"/>
      <c r="H28" s="17">
        <f t="shared" si="3"/>
        <v>0</v>
      </c>
    </row>
    <row r="29" spans="2:8" ht="25.5" x14ac:dyDescent="0.2">
      <c r="B29" s="13" t="s">
        <v>29</v>
      </c>
      <c r="C29" s="17">
        <f t="shared" ref="C29:H29" si="4">SUM(C30:C34)</f>
        <v>474947</v>
      </c>
      <c r="D29" s="17">
        <f t="shared" si="4"/>
        <v>0</v>
      </c>
      <c r="E29" s="17">
        <f t="shared" si="4"/>
        <v>474947</v>
      </c>
      <c r="F29" s="17">
        <f t="shared" si="4"/>
        <v>148367.72</v>
      </c>
      <c r="G29" s="17">
        <f t="shared" si="4"/>
        <v>148367.72</v>
      </c>
      <c r="H29" s="17">
        <f t="shared" si="4"/>
        <v>-326579.28000000003</v>
      </c>
    </row>
    <row r="30" spans="2:8" x14ac:dyDescent="0.2">
      <c r="B30" s="10" t="s">
        <v>30</v>
      </c>
      <c r="C30" s="17"/>
      <c r="D30" s="18"/>
      <c r="E30" s="17">
        <f t="shared" si="0"/>
        <v>0</v>
      </c>
      <c r="F30" s="18"/>
      <c r="G30" s="18"/>
      <c r="H30" s="17">
        <f t="shared" si="3"/>
        <v>0</v>
      </c>
    </row>
    <row r="31" spans="2:8" x14ac:dyDescent="0.2">
      <c r="B31" s="10" t="s">
        <v>31</v>
      </c>
      <c r="C31" s="17">
        <v>59506</v>
      </c>
      <c r="D31" s="18">
        <v>0</v>
      </c>
      <c r="E31" s="17">
        <f t="shared" si="0"/>
        <v>59506</v>
      </c>
      <c r="F31" s="18">
        <v>13803.79</v>
      </c>
      <c r="G31" s="18">
        <v>13803.79</v>
      </c>
      <c r="H31" s="17">
        <f t="shared" si="3"/>
        <v>-45702.21</v>
      </c>
    </row>
    <row r="32" spans="2:8" x14ac:dyDescent="0.2">
      <c r="B32" s="10" t="s">
        <v>32</v>
      </c>
      <c r="C32" s="17">
        <v>415441</v>
      </c>
      <c r="D32" s="18">
        <v>0</v>
      </c>
      <c r="E32" s="17">
        <f t="shared" si="0"/>
        <v>415441</v>
      </c>
      <c r="F32" s="18">
        <v>134563.93</v>
      </c>
      <c r="G32" s="18">
        <v>134563.93</v>
      </c>
      <c r="H32" s="17">
        <f t="shared" si="3"/>
        <v>-280877.07</v>
      </c>
    </row>
    <row r="33" spans="2:8" ht="25.5" x14ac:dyDescent="0.2">
      <c r="B33" s="11" t="s">
        <v>33</v>
      </c>
      <c r="C33" s="17"/>
      <c r="D33" s="18"/>
      <c r="E33" s="17">
        <f t="shared" si="0"/>
        <v>0</v>
      </c>
      <c r="F33" s="18"/>
      <c r="G33" s="18"/>
      <c r="H33" s="17">
        <f t="shared" si="3"/>
        <v>0</v>
      </c>
    </row>
    <row r="34" spans="2:8" x14ac:dyDescent="0.2">
      <c r="B34" s="10" t="s">
        <v>34</v>
      </c>
      <c r="C34" s="17"/>
      <c r="D34" s="18"/>
      <c r="E34" s="17">
        <f t="shared" si="0"/>
        <v>0</v>
      </c>
      <c r="F34" s="18"/>
      <c r="G34" s="18"/>
      <c r="H34" s="17">
        <f t="shared" si="3"/>
        <v>0</v>
      </c>
    </row>
    <row r="35" spans="2:8" x14ac:dyDescent="0.2">
      <c r="B35" s="9" t="s">
        <v>71</v>
      </c>
      <c r="C35" s="17"/>
      <c r="D35" s="18"/>
      <c r="E35" s="17">
        <f t="shared" si="0"/>
        <v>0</v>
      </c>
      <c r="F35" s="18"/>
      <c r="G35" s="18"/>
      <c r="H35" s="17">
        <f t="shared" si="3"/>
        <v>0</v>
      </c>
    </row>
    <row r="36" spans="2:8" x14ac:dyDescent="0.2">
      <c r="B36" s="9" t="s">
        <v>35</v>
      </c>
      <c r="C36" s="17">
        <f t="shared" ref="C36:H36" si="5">C37</f>
        <v>0</v>
      </c>
      <c r="D36" s="17">
        <f t="shared" si="5"/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</row>
    <row r="37" spans="2:8" x14ac:dyDescent="0.2">
      <c r="B37" s="10" t="s">
        <v>36</v>
      </c>
      <c r="C37" s="17"/>
      <c r="D37" s="18"/>
      <c r="E37" s="17">
        <f t="shared" si="0"/>
        <v>0</v>
      </c>
      <c r="F37" s="18"/>
      <c r="G37" s="18"/>
      <c r="H37" s="17">
        <f t="shared" si="3"/>
        <v>0</v>
      </c>
    </row>
    <row r="38" spans="2:8" x14ac:dyDescent="0.2">
      <c r="B38" s="9" t="s">
        <v>37</v>
      </c>
      <c r="C38" s="17">
        <f t="shared" ref="C38:H38" si="6">C39+C40</f>
        <v>1000000</v>
      </c>
      <c r="D38" s="17">
        <f t="shared" si="6"/>
        <v>0</v>
      </c>
      <c r="E38" s="17">
        <f t="shared" si="6"/>
        <v>1000000</v>
      </c>
      <c r="F38" s="17">
        <f t="shared" si="6"/>
        <v>843477.43</v>
      </c>
      <c r="G38" s="17">
        <f t="shared" si="6"/>
        <v>843477.43</v>
      </c>
      <c r="H38" s="17">
        <f t="shared" si="6"/>
        <v>-156522.56999999995</v>
      </c>
    </row>
    <row r="39" spans="2:8" x14ac:dyDescent="0.2">
      <c r="B39" s="10" t="s">
        <v>38</v>
      </c>
      <c r="C39" s="17">
        <v>1000000</v>
      </c>
      <c r="D39" s="18">
        <v>0</v>
      </c>
      <c r="E39" s="17">
        <f t="shared" si="0"/>
        <v>1000000</v>
      </c>
      <c r="F39" s="18">
        <v>843477.43</v>
      </c>
      <c r="G39" s="18">
        <v>843477.43</v>
      </c>
      <c r="H39" s="17">
        <f t="shared" si="3"/>
        <v>-156522.56999999995</v>
      </c>
    </row>
    <row r="40" spans="2:8" x14ac:dyDescent="0.2">
      <c r="B40" s="10" t="s">
        <v>39</v>
      </c>
      <c r="C40" s="17"/>
      <c r="D40" s="18"/>
      <c r="E40" s="17">
        <f t="shared" si="0"/>
        <v>0</v>
      </c>
      <c r="F40" s="18"/>
      <c r="G40" s="18"/>
      <c r="H40" s="17">
        <f t="shared" si="3"/>
        <v>0</v>
      </c>
    </row>
    <row r="41" spans="2:8" x14ac:dyDescent="0.2">
      <c r="B41" s="8"/>
      <c r="C41" s="17"/>
      <c r="D41" s="18"/>
      <c r="E41" s="17"/>
      <c r="F41" s="18"/>
      <c r="G41" s="18"/>
      <c r="H41" s="17"/>
    </row>
    <row r="42" spans="2:8" ht="25.5" x14ac:dyDescent="0.2">
      <c r="B42" s="14" t="s">
        <v>69</v>
      </c>
      <c r="C42" s="20">
        <f t="shared" ref="C42:H42" si="7">C10+C11+C12+C13+C14+C15+C16+C17+C29+C35+C36+C38</f>
        <v>72190212.280000001</v>
      </c>
      <c r="D42" s="21">
        <f t="shared" si="7"/>
        <v>0</v>
      </c>
      <c r="E42" s="21">
        <f t="shared" si="7"/>
        <v>72190212.280000001</v>
      </c>
      <c r="F42" s="21">
        <f t="shared" si="7"/>
        <v>19271846.229999997</v>
      </c>
      <c r="G42" s="21">
        <f t="shared" si="7"/>
        <v>19271846.229999997</v>
      </c>
      <c r="H42" s="21">
        <f t="shared" si="7"/>
        <v>-52918366.050000004</v>
      </c>
    </row>
    <row r="43" spans="2:8" x14ac:dyDescent="0.2">
      <c r="B43" s="3"/>
      <c r="C43" s="17"/>
      <c r="D43" s="22"/>
      <c r="E43" s="23"/>
      <c r="F43" s="22"/>
      <c r="G43" s="22"/>
      <c r="H43" s="23"/>
    </row>
    <row r="44" spans="2:8" ht="25.5" x14ac:dyDescent="0.2">
      <c r="B44" s="14" t="s">
        <v>40</v>
      </c>
      <c r="C44" s="24"/>
      <c r="D44" s="25"/>
      <c r="E44" s="24"/>
      <c r="F44" s="25"/>
      <c r="G44" s="25"/>
      <c r="H44" s="20">
        <f>IF(H42&lt;0,0,H42)</f>
        <v>0</v>
      </c>
    </row>
    <row r="45" spans="2:8" x14ac:dyDescent="0.2">
      <c r="B45" s="8"/>
      <c r="C45" s="17"/>
      <c r="D45" s="26"/>
      <c r="E45" s="17"/>
      <c r="F45" s="26"/>
      <c r="G45" s="26"/>
      <c r="H45" s="17"/>
    </row>
    <row r="46" spans="2:8" x14ac:dyDescent="0.2">
      <c r="B46" s="7" t="s">
        <v>41</v>
      </c>
      <c r="C46" s="17"/>
      <c r="D46" s="18"/>
      <c r="E46" s="17"/>
      <c r="F46" s="18"/>
      <c r="G46" s="18"/>
      <c r="H46" s="17"/>
    </row>
    <row r="47" spans="2:8" x14ac:dyDescent="0.2">
      <c r="B47" s="9" t="s">
        <v>42</v>
      </c>
      <c r="C47" s="17">
        <f t="shared" ref="C47:H47" si="8">SUM(C48:C55)</f>
        <v>33771462</v>
      </c>
      <c r="D47" s="17">
        <f t="shared" si="8"/>
        <v>502627</v>
      </c>
      <c r="E47" s="17">
        <f t="shared" si="8"/>
        <v>34274089</v>
      </c>
      <c r="F47" s="17">
        <f t="shared" si="8"/>
        <v>9568306.7200000007</v>
      </c>
      <c r="G47" s="17">
        <f t="shared" si="8"/>
        <v>9568306.7200000007</v>
      </c>
      <c r="H47" s="17">
        <f t="shared" si="8"/>
        <v>-24203155.279999997</v>
      </c>
    </row>
    <row r="48" spans="2:8" ht="25.5" x14ac:dyDescent="0.2">
      <c r="B48" s="11" t="s">
        <v>43</v>
      </c>
      <c r="C48" s="17"/>
      <c r="D48" s="18"/>
      <c r="E48" s="17">
        <f t="shared" ref="E48:E65" si="9">C48+D48</f>
        <v>0</v>
      </c>
      <c r="F48" s="18"/>
      <c r="G48" s="18"/>
      <c r="H48" s="17">
        <f t="shared" ref="H48:H65" si="10">G48-C48</f>
        <v>0</v>
      </c>
    </row>
    <row r="49" spans="2:8" ht="25.5" x14ac:dyDescent="0.2">
      <c r="B49" s="11" t="s">
        <v>44</v>
      </c>
      <c r="C49" s="17"/>
      <c r="D49" s="18"/>
      <c r="E49" s="17">
        <f t="shared" si="9"/>
        <v>0</v>
      </c>
      <c r="F49" s="18"/>
      <c r="G49" s="18"/>
      <c r="H49" s="17">
        <f t="shared" si="10"/>
        <v>0</v>
      </c>
    </row>
    <row r="50" spans="2:8" ht="25.5" x14ac:dyDescent="0.2">
      <c r="B50" s="11" t="s">
        <v>45</v>
      </c>
      <c r="C50" s="17">
        <v>18026681</v>
      </c>
      <c r="D50" s="18">
        <v>-689338</v>
      </c>
      <c r="E50" s="17">
        <f t="shared" si="9"/>
        <v>17337343</v>
      </c>
      <c r="F50" s="18">
        <v>5334114.9400000004</v>
      </c>
      <c r="G50" s="18">
        <v>5334114.9400000004</v>
      </c>
      <c r="H50" s="17">
        <f t="shared" si="10"/>
        <v>-12692566.059999999</v>
      </c>
    </row>
    <row r="51" spans="2:8" ht="38.25" x14ac:dyDescent="0.2">
      <c r="B51" s="11" t="s">
        <v>46</v>
      </c>
      <c r="C51" s="17">
        <v>15744781</v>
      </c>
      <c r="D51" s="18">
        <v>1191965</v>
      </c>
      <c r="E51" s="17">
        <f t="shared" si="9"/>
        <v>16936746</v>
      </c>
      <c r="F51" s="18">
        <v>4234191.78</v>
      </c>
      <c r="G51" s="18">
        <v>4234191.78</v>
      </c>
      <c r="H51" s="17">
        <f t="shared" si="10"/>
        <v>-11510589.219999999</v>
      </c>
    </row>
    <row r="52" spans="2:8" x14ac:dyDescent="0.2">
      <c r="B52" s="11" t="s">
        <v>47</v>
      </c>
      <c r="C52" s="17"/>
      <c r="D52" s="18"/>
      <c r="E52" s="17">
        <f t="shared" si="9"/>
        <v>0</v>
      </c>
      <c r="F52" s="18"/>
      <c r="G52" s="18"/>
      <c r="H52" s="17">
        <f t="shared" si="10"/>
        <v>0</v>
      </c>
    </row>
    <row r="53" spans="2:8" ht="25.5" x14ac:dyDescent="0.2">
      <c r="B53" s="11" t="s">
        <v>48</v>
      </c>
      <c r="C53" s="17"/>
      <c r="D53" s="18"/>
      <c r="E53" s="17">
        <f t="shared" si="9"/>
        <v>0</v>
      </c>
      <c r="F53" s="18"/>
      <c r="G53" s="18"/>
      <c r="H53" s="17">
        <f t="shared" si="10"/>
        <v>0</v>
      </c>
    </row>
    <row r="54" spans="2:8" ht="25.5" x14ac:dyDescent="0.2">
      <c r="B54" s="11" t="s">
        <v>49</v>
      </c>
      <c r="C54" s="17"/>
      <c r="D54" s="18"/>
      <c r="E54" s="17">
        <f t="shared" si="9"/>
        <v>0</v>
      </c>
      <c r="F54" s="18"/>
      <c r="G54" s="18"/>
      <c r="H54" s="17">
        <f t="shared" si="10"/>
        <v>0</v>
      </c>
    </row>
    <row r="55" spans="2:8" ht="25.5" x14ac:dyDescent="0.2">
      <c r="B55" s="11" t="s">
        <v>50</v>
      </c>
      <c r="C55" s="17"/>
      <c r="D55" s="18"/>
      <c r="E55" s="17">
        <f t="shared" si="9"/>
        <v>0</v>
      </c>
      <c r="F55" s="18"/>
      <c r="G55" s="18"/>
      <c r="H55" s="17">
        <f t="shared" si="10"/>
        <v>0</v>
      </c>
    </row>
    <row r="56" spans="2:8" x14ac:dyDescent="0.2">
      <c r="B56" s="13" t="s">
        <v>51</v>
      </c>
      <c r="C56" s="17">
        <f t="shared" ref="C56:H56" si="11">SUM(C57:C60)</f>
        <v>0</v>
      </c>
      <c r="D56" s="17">
        <f t="shared" si="11"/>
        <v>0</v>
      </c>
      <c r="E56" s="17">
        <f t="shared" si="11"/>
        <v>0</v>
      </c>
      <c r="F56" s="17">
        <f t="shared" si="11"/>
        <v>0</v>
      </c>
      <c r="G56" s="17">
        <f t="shared" si="11"/>
        <v>0</v>
      </c>
      <c r="H56" s="17">
        <f t="shared" si="11"/>
        <v>0</v>
      </c>
    </row>
    <row r="57" spans="2:8" x14ac:dyDescent="0.2">
      <c r="B57" s="11" t="s">
        <v>52</v>
      </c>
      <c r="C57" s="17"/>
      <c r="D57" s="18"/>
      <c r="E57" s="17">
        <f t="shared" si="9"/>
        <v>0</v>
      </c>
      <c r="F57" s="18"/>
      <c r="G57" s="18"/>
      <c r="H57" s="17">
        <f t="shared" si="10"/>
        <v>0</v>
      </c>
    </row>
    <row r="58" spans="2:8" x14ac:dyDescent="0.2">
      <c r="B58" s="11" t="s">
        <v>53</v>
      </c>
      <c r="C58" s="17"/>
      <c r="D58" s="18"/>
      <c r="E58" s="17">
        <f t="shared" si="9"/>
        <v>0</v>
      </c>
      <c r="F58" s="18"/>
      <c r="G58" s="18"/>
      <c r="H58" s="17">
        <f t="shared" si="10"/>
        <v>0</v>
      </c>
    </row>
    <row r="59" spans="2:8" x14ac:dyDescent="0.2">
      <c r="B59" s="11" t="s">
        <v>54</v>
      </c>
      <c r="C59" s="17"/>
      <c r="D59" s="18"/>
      <c r="E59" s="17">
        <f t="shared" si="9"/>
        <v>0</v>
      </c>
      <c r="F59" s="18"/>
      <c r="G59" s="18"/>
      <c r="H59" s="17">
        <f t="shared" si="10"/>
        <v>0</v>
      </c>
    </row>
    <row r="60" spans="2:8" x14ac:dyDescent="0.2">
      <c r="B60" s="11" t="s">
        <v>55</v>
      </c>
      <c r="C60" s="17"/>
      <c r="D60" s="18"/>
      <c r="E60" s="17">
        <f t="shared" si="9"/>
        <v>0</v>
      </c>
      <c r="F60" s="18"/>
      <c r="G60" s="18"/>
      <c r="H60" s="17">
        <f t="shared" si="10"/>
        <v>0</v>
      </c>
    </row>
    <row r="61" spans="2:8" x14ac:dyDescent="0.2">
      <c r="B61" s="13" t="s">
        <v>56</v>
      </c>
      <c r="C61" s="17">
        <f t="shared" ref="C61:H61" si="12">C62+C63</f>
        <v>0</v>
      </c>
      <c r="D61" s="17">
        <f t="shared" si="12"/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</row>
    <row r="62" spans="2:8" ht="25.5" x14ac:dyDescent="0.2">
      <c r="B62" s="11" t="s">
        <v>57</v>
      </c>
      <c r="C62" s="17"/>
      <c r="D62" s="18"/>
      <c r="E62" s="17">
        <f t="shared" si="9"/>
        <v>0</v>
      </c>
      <c r="F62" s="18"/>
      <c r="G62" s="18"/>
      <c r="H62" s="17">
        <f t="shared" si="10"/>
        <v>0</v>
      </c>
    </row>
    <row r="63" spans="2:8" x14ac:dyDescent="0.2">
      <c r="B63" s="11" t="s">
        <v>58</v>
      </c>
      <c r="C63" s="17"/>
      <c r="D63" s="18"/>
      <c r="E63" s="17">
        <f t="shared" si="9"/>
        <v>0</v>
      </c>
      <c r="F63" s="18"/>
      <c r="G63" s="18"/>
      <c r="H63" s="17">
        <f t="shared" si="10"/>
        <v>0</v>
      </c>
    </row>
    <row r="64" spans="2:8" ht="38.25" x14ac:dyDescent="0.2">
      <c r="B64" s="13" t="s">
        <v>72</v>
      </c>
      <c r="C64" s="17"/>
      <c r="D64" s="18"/>
      <c r="E64" s="17">
        <f t="shared" si="9"/>
        <v>0</v>
      </c>
      <c r="F64" s="18"/>
      <c r="G64" s="18"/>
      <c r="H64" s="17">
        <f t="shared" si="10"/>
        <v>0</v>
      </c>
    </row>
    <row r="65" spans="2:8" x14ac:dyDescent="0.2">
      <c r="B65" s="16" t="s">
        <v>59</v>
      </c>
      <c r="C65" s="27"/>
      <c r="D65" s="28"/>
      <c r="E65" s="27">
        <f t="shared" si="9"/>
        <v>0</v>
      </c>
      <c r="F65" s="28"/>
      <c r="G65" s="28"/>
      <c r="H65" s="27">
        <f t="shared" si="10"/>
        <v>0</v>
      </c>
    </row>
    <row r="66" spans="2:8" x14ac:dyDescent="0.2">
      <c r="B66" s="8"/>
      <c r="C66" s="17"/>
      <c r="D66" s="26"/>
      <c r="E66" s="17"/>
      <c r="F66" s="26"/>
      <c r="G66" s="26"/>
      <c r="H66" s="17"/>
    </row>
    <row r="67" spans="2:8" ht="25.5" x14ac:dyDescent="0.2">
      <c r="B67" s="14" t="s">
        <v>60</v>
      </c>
      <c r="C67" s="20">
        <f t="shared" ref="C67:H67" si="13">C47+C56+C61+C64+C65</f>
        <v>33771462</v>
      </c>
      <c r="D67" s="20">
        <f t="shared" si="13"/>
        <v>502627</v>
      </c>
      <c r="E67" s="20">
        <f t="shared" si="13"/>
        <v>34274089</v>
      </c>
      <c r="F67" s="20">
        <f t="shared" si="13"/>
        <v>9568306.7200000007</v>
      </c>
      <c r="G67" s="20">
        <f t="shared" si="13"/>
        <v>9568306.7200000007</v>
      </c>
      <c r="H67" s="20">
        <f t="shared" si="13"/>
        <v>-24203155.279999997</v>
      </c>
    </row>
    <row r="68" spans="2:8" x14ac:dyDescent="0.2">
      <c r="B68" s="12"/>
      <c r="C68" s="17"/>
      <c r="D68" s="26"/>
      <c r="E68" s="17"/>
      <c r="F68" s="26"/>
      <c r="G68" s="26"/>
      <c r="H68" s="17"/>
    </row>
    <row r="69" spans="2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2:8" x14ac:dyDescent="0.2">
      <c r="B70" s="12" t="s">
        <v>62</v>
      </c>
      <c r="C70" s="17"/>
      <c r="D70" s="18"/>
      <c r="E70" s="17">
        <f>C70+D70</f>
        <v>0</v>
      </c>
      <c r="F70" s="18"/>
      <c r="G70" s="18"/>
      <c r="H70" s="17">
        <f>G70-C70</f>
        <v>0</v>
      </c>
    </row>
    <row r="71" spans="2:8" x14ac:dyDescent="0.2">
      <c r="B71" s="12"/>
      <c r="C71" s="17"/>
      <c r="D71" s="18"/>
      <c r="E71" s="17"/>
      <c r="F71" s="18"/>
      <c r="G71" s="18"/>
      <c r="H71" s="17"/>
    </row>
    <row r="72" spans="2:8" x14ac:dyDescent="0.2">
      <c r="B72" s="14" t="s">
        <v>63</v>
      </c>
      <c r="C72" s="20">
        <f t="shared" ref="C72:H72" si="15">C42+C67+C69</f>
        <v>105961674.28</v>
      </c>
      <c r="D72" s="20">
        <f t="shared" si="15"/>
        <v>502627</v>
      </c>
      <c r="E72" s="20">
        <f t="shared" si="15"/>
        <v>106464301.28</v>
      </c>
      <c r="F72" s="20">
        <f t="shared" si="15"/>
        <v>28840152.949999996</v>
      </c>
      <c r="G72" s="20">
        <f t="shared" si="15"/>
        <v>28840152.949999996</v>
      </c>
      <c r="H72" s="20">
        <f t="shared" si="15"/>
        <v>-77121521.329999998</v>
      </c>
    </row>
    <row r="73" spans="2:8" x14ac:dyDescent="0.2">
      <c r="B73" s="12"/>
      <c r="C73" s="17"/>
      <c r="D73" s="18"/>
      <c r="E73" s="17"/>
      <c r="F73" s="18"/>
      <c r="G73" s="18"/>
      <c r="H73" s="17"/>
    </row>
    <row r="74" spans="2:8" x14ac:dyDescent="0.2">
      <c r="B74" s="14" t="s">
        <v>64</v>
      </c>
      <c r="C74" s="17"/>
      <c r="D74" s="18"/>
      <c r="E74" s="17"/>
      <c r="F74" s="18"/>
      <c r="G74" s="18"/>
      <c r="H74" s="17"/>
    </row>
    <row r="75" spans="2:8" ht="25.5" x14ac:dyDescent="0.2">
      <c r="B75" s="12" t="s">
        <v>65</v>
      </c>
      <c r="C75" s="17"/>
      <c r="D75" s="18"/>
      <c r="E75" s="17">
        <f>C75+D75</f>
        <v>0</v>
      </c>
      <c r="F75" s="18"/>
      <c r="G75" s="18"/>
      <c r="H75" s="17">
        <f>G75-C75</f>
        <v>0</v>
      </c>
    </row>
    <row r="76" spans="2:8" ht="25.5" x14ac:dyDescent="0.2">
      <c r="B76" s="12" t="s">
        <v>66</v>
      </c>
      <c r="C76" s="17"/>
      <c r="D76" s="18"/>
      <c r="E76" s="17">
        <f>C76+D76</f>
        <v>0</v>
      </c>
      <c r="F76" s="18"/>
      <c r="G76" s="18"/>
      <c r="H76" s="17">
        <f>G76-C76</f>
        <v>0</v>
      </c>
    </row>
    <row r="77" spans="2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2:8" ht="13.5" thickBot="1" x14ac:dyDescent="0.25">
      <c r="B78" s="15"/>
      <c r="C78" s="29"/>
      <c r="D78" s="30"/>
      <c r="E78" s="29"/>
      <c r="F78" s="30"/>
      <c r="G78" s="30"/>
      <c r="H78" s="29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2025-05-01T22:16:32Z</cp:lastPrinted>
  <dcterms:created xsi:type="dcterms:W3CDTF">2016-10-11T20:13:05Z</dcterms:created>
  <dcterms:modified xsi:type="dcterms:W3CDTF">2025-05-01T22:16:39Z</dcterms:modified>
</cp:coreProperties>
</file>